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部门整体支出绩效自评表" sheetId="2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<sst xmlns="http://schemas.openxmlformats.org/spreadsheetml/2006/main" count="69" uniqueCount="68">
  <si>
    <t>部门整体支出绩效自评表</t>
  </si>
  <si>
    <t>（2023年度）</t>
  </si>
  <si>
    <t>部门名称</t>
  </si>
  <si>
    <t>天津市宝坻区钰华街道办事处</t>
  </si>
  <si>
    <t>年度
主要
任务
完成
情况</t>
  </si>
  <si>
    <t>任务编号</t>
  </si>
  <si>
    <t>完成情况</t>
  </si>
  <si>
    <t>预算数（万元）</t>
  </si>
  <si>
    <t>执行数（万元）</t>
  </si>
  <si>
    <t>小计</t>
  </si>
  <si>
    <t>财政拨款</t>
  </si>
  <si>
    <t>其他   资金</t>
  </si>
  <si>
    <t>财政   拨款</t>
  </si>
  <si>
    <t>其他  资金</t>
  </si>
  <si>
    <t>人员工资及公用经费(含转支）</t>
  </si>
  <si>
    <t>民政特殊人群安置项目</t>
  </si>
  <si>
    <t>街道卫生垃圾清运项目（含领军）</t>
  </si>
  <si>
    <t>辖区内视频监控、安全治理项目</t>
  </si>
  <si>
    <t>辖区内基础设施建设项目</t>
  </si>
  <si>
    <t>三方保安管理费及违建拆除项目</t>
  </si>
  <si>
    <t>活动场所提升改造项目</t>
  </si>
  <si>
    <t>疫情防控项目</t>
  </si>
  <si>
    <t>街道维保服务项目</t>
  </si>
  <si>
    <t>扶持企业发展项目</t>
  </si>
  <si>
    <t>2022年到村任职选调生补助资金</t>
  </si>
  <si>
    <t>退役士兵经费</t>
  </si>
  <si>
    <t>党务工作者经费</t>
  </si>
  <si>
    <t>核酸采样员经费</t>
  </si>
  <si>
    <t>劳务派遣经费</t>
  </si>
  <si>
    <t>单位自聘人员经费</t>
  </si>
  <si>
    <t>保洁员工资</t>
  </si>
  <si>
    <t>村级组织运转经费</t>
  </si>
  <si>
    <t>乡村振兴项目（转支）</t>
  </si>
  <si>
    <t>金额合计</t>
  </si>
  <si>
    <t>年度绩效
目标
完成
情况</t>
  </si>
  <si>
    <t>预期目标</t>
  </si>
  <si>
    <t>实际完成情况</t>
  </si>
  <si>
    <t>落实党的人才政策，抓好优秀人才的引进、培养等工作；做好机关政务，以群众利益和需求为导向，加强民生保障，优化社区公共服务体系；街道企业新技术的引进、推广和企业科技项目的管理、产品信息化。</t>
  </si>
  <si>
    <t>做好落实党的人才政策，抓好优秀人才的引进、培养等工作；保障机关政务正常开展，以群众利益和需求为导向，使民生等到保障，优化社区公共服务体系；确保街道企业新技术的引进、推广和企业科技项目的管理、产品信息化。</t>
  </si>
  <si>
    <t>切实做到社会救助兜底保障工作； 引导文明祭祀，培养文明意识，规范文明行为。</t>
  </si>
  <si>
    <t>有效的做到社会救助兜底保障工作；有效做到引导文明祭祀，培养文明意识，规范文明行为。</t>
  </si>
  <si>
    <t>及时每天清运城区内垃圾，减少辖区垃圾产生细菌以及病危生物密度，创造美好城区环境；及时每天清运垃圾、清扫村辖区内卫生，减少蚊蝇的滋生，创造美好乡村环境。</t>
  </si>
  <si>
    <t>及时清理了城区内垃圾，做到减少辖区垃圾产生细菌以及病危生物密度，创造美好城区环境。做到了及时清运垃圾、清扫村辖区内卫生，减少蚊蝇的滋生，创造美好乡村环境。</t>
  </si>
  <si>
    <t>维护辖区安全，促进社区全面环境和谐、稳定。有效防范化解管控各类风险，创建平安氛围，实现“平安钰华”的标准。</t>
  </si>
  <si>
    <t>基本维护辖区安全，促进社区全面环境和谐、稳定；基本防范化解管控各类风险，创建平安氛围，实现“平安钰华”的标准。</t>
  </si>
  <si>
    <t>完善基础设施维修改造，推动辖区内的环境从干净整洁向美丽宜居转变，改善居民生活环境。</t>
  </si>
  <si>
    <t>完善了基础设施维修改造，有效推动辖区内的环境从干净整洁向美丽宜居转变，改善了居民生活环境。</t>
  </si>
  <si>
    <t>对建成的违法建筑物坚决予以拆除，正在建设的违法建筑物责令停止并限期改正，确保存量违建清零。</t>
  </si>
  <si>
    <t>拆除了建成的违法建筑物，责令停止并限期改正在建的违法建筑物，确保了存量违建清零。有效提高钰华辖区内的街面秩序，促进了达到“双创”标准。</t>
  </si>
  <si>
    <t>通过基层党组织建设工作为各项其他活动提供基础保障。过组织党员学习、服务群众等管理方法提升群众对党的认同感，进而提升全区人民幸福感。</t>
  </si>
  <si>
    <t>为基层党组织建设工作及各项其他活动提供基础保障。组织党员学习、服务群众，有效提升群众对党的认同感，进而提升全区人民幸福感。</t>
  </si>
  <si>
    <t>打赢疫情防控阻击战，确实有效控制疫情传播。有效控制疫情，保障人民群众健康。</t>
  </si>
  <si>
    <t>打赢疫情防控阻击战，确实控制疫情传播。控制住疫情，保障了人民群众健康。</t>
  </si>
  <si>
    <t>开源节流，完成“节约型机关”目标的建立。后勤保障，维持机关日常运转。</t>
  </si>
  <si>
    <t>保证了开源节流，完成了“节约型机关”目标的建立。后勤得到了保障，维持机关日常运转。</t>
  </si>
  <si>
    <t>对我辖区注册公司、建设开发公司税收扶持。</t>
  </si>
  <si>
    <t>保障了对我辖区注册公司、建设开发公司税收扶持。</t>
  </si>
  <si>
    <t>确保选调生到村任职工作顺利进行，全面推进乡村振兴。</t>
  </si>
  <si>
    <t>保障了选调生到村任职工作顺利进行，全面推进乡村振兴。</t>
  </si>
  <si>
    <t>调动退役军人、党务工作者、核酸检测员等在岗位干事地积极性，构建顺畅高效的工作运行体系。</t>
  </si>
  <si>
    <t>调动了街道退役军人、党务工作者、核酸检测员等在岗位干事地积极性，做到构建顺畅高效的工作运行体系。</t>
  </si>
  <si>
    <t>7个实体村的整体环境卫生清理，预防病毒害的滋生。</t>
  </si>
  <si>
    <t>保障及时清理7个实体村的整体环境卫生，有效预防病毒害的滋生。</t>
  </si>
  <si>
    <t>提高村干部工作积极性，充分发挥基层村干部组织能力，提高村民的生活水平。</t>
  </si>
  <si>
    <t>有效的提高了村干部工作积极性，充分发挥基层村干部组织能力，提高了村民的生活水平。</t>
  </si>
  <si>
    <t>年度整体 支出绩效 目标完成 情况自评 结论</t>
  </si>
  <si>
    <t xml:space="preserve">
部门整体预算绩效管理存在问题绩效目标项目监管人员不及时，以后应在实际工作中及时监管项目进度及资金支出情况。</t>
  </si>
  <si>
    <t>填表人：田凤霞             复核人：李丽然                     联系电话：82656171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</si>
</sst>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20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5" applyNumberFormat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" fillId="0" borderId="0"/>
    <xf numFmtId="0" fontId="23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44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57" applyFont="1" applyFill="1" applyBorder="1" applyAlignment="1">
      <alignment horizontal="center" vertical="center" wrapText="1"/>
    </xf>
    <xf numFmtId="0" fontId="2" fillId="0" borderId="0" xfId="57" applyFont="1" applyFill="1" applyBorder="1" applyAlignment="1">
      <alignment horizontal="center" vertical="center" wrapText="1"/>
    </xf>
    <xf numFmtId="0" fontId="2" fillId="0" borderId="0" xfId="57" applyFont="1" applyFill="1" applyBorder="1" applyAlignment="1">
      <alignment horizontal="center" vertical="center"/>
    </xf>
    <xf numFmtId="0" fontId="3" fillId="0" borderId="1" xfId="57" applyFont="1" applyFill="1" applyBorder="1" applyAlignment="1">
      <alignment horizontal="center" vertical="center" wrapText="1"/>
    </xf>
    <xf numFmtId="0" fontId="3" fillId="0" borderId="2" xfId="57" applyFont="1" applyFill="1" applyBorder="1" applyAlignment="1">
      <alignment horizontal="center" vertical="center" wrapText="1"/>
    </xf>
    <xf numFmtId="0" fontId="3" fillId="0" borderId="3" xfId="57" applyFont="1" applyFill="1" applyBorder="1" applyAlignment="1">
      <alignment horizontal="center" vertical="center" wrapText="1"/>
    </xf>
    <xf numFmtId="0" fontId="3" fillId="0" borderId="4" xfId="57" applyFont="1" applyFill="1" applyBorder="1" applyAlignment="1">
      <alignment horizontal="center" vertical="center" wrapText="1"/>
    </xf>
    <xf numFmtId="0" fontId="3" fillId="0" borderId="5" xfId="57" applyFont="1" applyFill="1" applyBorder="1" applyAlignment="1">
      <alignment horizontal="center" vertical="center" wrapText="1"/>
    </xf>
    <xf numFmtId="0" fontId="3" fillId="0" borderId="6" xfId="57" applyFont="1" applyFill="1" applyBorder="1" applyAlignment="1">
      <alignment horizontal="center" vertical="center" wrapText="1"/>
    </xf>
    <xf numFmtId="0" fontId="3" fillId="0" borderId="6" xfId="57" applyFont="1" applyFill="1" applyBorder="1" applyAlignment="1">
      <alignment horizontal="left" vertical="center" wrapText="1"/>
    </xf>
    <xf numFmtId="0" fontId="3" fillId="0" borderId="6" xfId="57" applyFont="1" applyFill="1" applyBorder="1" applyAlignment="1">
      <alignment horizontal="center" vertical="center" wrapText="1"/>
    </xf>
    <xf numFmtId="176" fontId="3" fillId="0" borderId="6" xfId="57" applyNumberFormat="1" applyFont="1" applyFill="1" applyBorder="1" applyAlignment="1">
      <alignment horizontal="center" vertical="center" wrapText="1"/>
    </xf>
    <xf numFmtId="176" fontId="3" fillId="0" borderId="6" xfId="57" applyNumberFormat="1" applyFont="1" applyFill="1" applyBorder="1" applyAlignment="1">
      <alignment horizontal="center" vertical="center" wrapText="1"/>
    </xf>
    <xf numFmtId="0" fontId="3" fillId="0" borderId="7" xfId="57" applyFont="1" applyFill="1" applyBorder="1" applyAlignment="1">
      <alignment horizontal="center" vertical="center" wrapText="1"/>
    </xf>
    <xf numFmtId="0" fontId="3" fillId="0" borderId="8" xfId="57" applyFont="1" applyFill="1" applyBorder="1" applyAlignment="1">
      <alignment horizontal="left" vertical="top" wrapText="1"/>
    </xf>
    <xf numFmtId="0" fontId="3" fillId="0" borderId="0" xfId="50" applyFont="1" applyFill="1" applyBorder="1" applyAlignment="1">
      <alignment horizontal="left" vertical="center" wrapText="1"/>
    </xf>
    <xf numFmtId="0" fontId="3" fillId="0" borderId="9" xfId="57" applyFont="1" applyFill="1" applyBorder="1" applyAlignment="1">
      <alignment horizontal="center" vertical="center" wrapText="1"/>
    </xf>
    <xf numFmtId="0" fontId="3" fillId="0" borderId="10" xfId="57" applyFont="1" applyFill="1" applyBorder="1" applyAlignment="1">
      <alignment horizontal="center" vertical="center" wrapText="1"/>
    </xf>
    <xf numFmtId="176" fontId="3" fillId="0" borderId="10" xfId="57" applyNumberFormat="1" applyFont="1" applyFill="1" applyBorder="1" applyAlignment="1">
      <alignment horizontal="center" vertical="center" wrapText="1"/>
    </xf>
    <xf numFmtId="0" fontId="3" fillId="0" borderId="10" xfId="57" applyFont="1" applyFill="1" applyBorder="1" applyAlignment="1">
      <alignment horizontal="left" vertical="center" wrapText="1"/>
    </xf>
    <xf numFmtId="0" fontId="3" fillId="0" borderId="11" xfId="57" applyFont="1" applyFill="1" applyBorder="1" applyAlignment="1">
      <alignment horizontal="left" vertical="top" wrapText="1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_区县绩效目标申报表、监控表、自评表" xfId="51"/>
    <cellStyle name="常规 4" xfId="52"/>
    <cellStyle name="常规 5" xfId="53"/>
    <cellStyle name="货币 2" xfId="54"/>
    <cellStyle name="常规 2 2 2" xfId="55"/>
    <cellStyle name="常规 2 3" xfId="56"/>
    <cellStyle name="常规 2 2" xfId="57"/>
    <cellStyle name="常规 3" xfId="58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tabSelected="1" topLeftCell="A7" workbookViewId="0">
      <selection activeCell="N16" sqref="N16"/>
    </sheetView>
  </sheetViews>
  <sheetFormatPr defaultColWidth="8.88333333333333" defaultRowHeight="13.5"/>
  <cols>
    <col min="1" max="2" width="8.88333333333333" style="1"/>
    <col min="3" max="3" width="15.75" style="1" customWidth="1"/>
    <col min="4" max="4" width="12.375" style="1" customWidth="1"/>
    <col min="5" max="5" width="8.375" style="1" customWidth="1"/>
    <col min="6" max="6" width="11" style="1" customWidth="1"/>
    <col min="7" max="7" width="6.375" style="1" customWidth="1"/>
    <col min="8" max="8" width="8.75" style="1" customWidth="1"/>
    <col min="9" max="9" width="8.38333333333333" style="1" customWidth="1"/>
    <col min="10" max="10" width="6.375" style="1" customWidth="1"/>
    <col min="11" max="16384" width="8.88333333333333" style="1"/>
  </cols>
  <sheetData>
    <row r="1" ht="25.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9.95" customHeight="1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ht="14.25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ht="14.25" spans="1:10">
      <c r="A4" s="4"/>
      <c r="B4" s="4"/>
      <c r="C4" s="4"/>
      <c r="D4" s="4"/>
      <c r="E4" s="4"/>
      <c r="F4" s="4"/>
      <c r="G4" s="4"/>
      <c r="H4" s="4"/>
      <c r="I4" s="4"/>
      <c r="J4" s="4"/>
    </row>
    <row r="5" ht="18.95" customHeight="1" spans="1:10">
      <c r="A5" s="5" t="s">
        <v>2</v>
      </c>
      <c r="B5" s="6"/>
      <c r="C5" s="7" t="s">
        <v>3</v>
      </c>
      <c r="D5" s="8"/>
      <c r="E5" s="8"/>
      <c r="F5" s="8"/>
      <c r="G5" s="8"/>
      <c r="H5" s="8"/>
      <c r="I5" s="8"/>
      <c r="J5" s="18"/>
    </row>
    <row r="6" ht="28" customHeight="1" spans="1:10">
      <c r="A6" s="9" t="s">
        <v>4</v>
      </c>
      <c r="B6" s="10" t="s">
        <v>5</v>
      </c>
      <c r="C6" s="10" t="s">
        <v>6</v>
      </c>
      <c r="D6" s="10"/>
      <c r="E6" s="10" t="s">
        <v>7</v>
      </c>
      <c r="F6" s="10"/>
      <c r="G6" s="10"/>
      <c r="H6" s="10" t="s">
        <v>8</v>
      </c>
      <c r="I6" s="10"/>
      <c r="J6" s="19"/>
    </row>
    <row r="7" ht="27" spans="1:10">
      <c r="A7" s="9"/>
      <c r="B7" s="10"/>
      <c r="C7" s="10"/>
      <c r="D7" s="10"/>
      <c r="E7" s="10" t="s">
        <v>9</v>
      </c>
      <c r="F7" s="10" t="s">
        <v>10</v>
      </c>
      <c r="G7" s="10" t="s">
        <v>11</v>
      </c>
      <c r="H7" s="10" t="s">
        <v>9</v>
      </c>
      <c r="I7" s="10" t="s">
        <v>12</v>
      </c>
      <c r="J7" s="19" t="s">
        <v>13</v>
      </c>
    </row>
    <row r="8" ht="27" customHeight="1" spans="1:10">
      <c r="A8" s="9"/>
      <c r="B8" s="10">
        <v>0</v>
      </c>
      <c r="C8" s="11" t="s">
        <v>14</v>
      </c>
      <c r="D8" s="11"/>
      <c r="E8" s="12">
        <f>F8</f>
        <v>3341.71</v>
      </c>
      <c r="F8" s="10">
        <f>3341.71</f>
        <v>3341.71</v>
      </c>
      <c r="G8" s="10">
        <v>0</v>
      </c>
      <c r="H8" s="12">
        <f>I8</f>
        <v>4491.4</v>
      </c>
      <c r="I8" s="10">
        <f>3383.64+1107.76</f>
        <v>4491.4</v>
      </c>
      <c r="J8" s="10">
        <v>0</v>
      </c>
    </row>
    <row r="9" ht="27" customHeight="1" spans="1:10">
      <c r="A9" s="9"/>
      <c r="B9" s="10">
        <v>1</v>
      </c>
      <c r="C9" s="11" t="s">
        <v>15</v>
      </c>
      <c r="D9" s="11"/>
      <c r="E9" s="12">
        <f t="shared" ref="E9:E26" si="0">F9</f>
        <v>23</v>
      </c>
      <c r="F9" s="10">
        <v>23</v>
      </c>
      <c r="G9" s="10">
        <v>0</v>
      </c>
      <c r="H9" s="12">
        <f t="shared" ref="H9:H26" si="1">I9</f>
        <v>9.99</v>
      </c>
      <c r="I9" s="10">
        <v>9.99</v>
      </c>
      <c r="J9" s="10">
        <v>0</v>
      </c>
    </row>
    <row r="10" ht="27" customHeight="1" spans="1:10">
      <c r="A10" s="9"/>
      <c r="B10" s="10">
        <v>2</v>
      </c>
      <c r="C10" s="11" t="s">
        <v>16</v>
      </c>
      <c r="D10" s="11"/>
      <c r="E10" s="12">
        <f t="shared" si="0"/>
        <v>260.5</v>
      </c>
      <c r="F10" s="10">
        <f>260.5</f>
        <v>260.5</v>
      </c>
      <c r="G10" s="10">
        <v>0</v>
      </c>
      <c r="H10" s="12">
        <f t="shared" si="1"/>
        <v>304.94</v>
      </c>
      <c r="I10" s="10">
        <v>304.94</v>
      </c>
      <c r="J10" s="10">
        <v>0</v>
      </c>
    </row>
    <row r="11" ht="27" customHeight="1" spans="1:10">
      <c r="A11" s="9"/>
      <c r="B11" s="10">
        <v>3</v>
      </c>
      <c r="C11" s="11" t="s">
        <v>17</v>
      </c>
      <c r="D11" s="11"/>
      <c r="E11" s="12">
        <f t="shared" si="0"/>
        <v>114</v>
      </c>
      <c r="F11" s="10">
        <f>114</f>
        <v>114</v>
      </c>
      <c r="G11" s="10">
        <v>0</v>
      </c>
      <c r="H11" s="12">
        <f t="shared" si="1"/>
        <v>12.9</v>
      </c>
      <c r="I11" s="10">
        <v>12.9</v>
      </c>
      <c r="J11" s="10">
        <v>0</v>
      </c>
    </row>
    <row r="12" ht="27" customHeight="1" spans="1:10">
      <c r="A12" s="9"/>
      <c r="B12" s="10">
        <v>4</v>
      </c>
      <c r="C12" s="11" t="s">
        <v>18</v>
      </c>
      <c r="D12" s="11"/>
      <c r="E12" s="12">
        <f t="shared" si="0"/>
        <v>355.5</v>
      </c>
      <c r="F12" s="10">
        <v>355.5</v>
      </c>
      <c r="G12" s="10">
        <v>0</v>
      </c>
      <c r="H12" s="12">
        <f t="shared" si="1"/>
        <v>144</v>
      </c>
      <c r="I12" s="10">
        <v>144</v>
      </c>
      <c r="J12" s="10">
        <v>0</v>
      </c>
    </row>
    <row r="13" ht="27" customHeight="1" spans="1:10">
      <c r="A13" s="9"/>
      <c r="B13" s="10">
        <v>5</v>
      </c>
      <c r="C13" s="11" t="s">
        <v>19</v>
      </c>
      <c r="D13" s="11"/>
      <c r="E13" s="12">
        <f t="shared" si="0"/>
        <v>103.5</v>
      </c>
      <c r="F13" s="10">
        <v>103.5</v>
      </c>
      <c r="G13" s="10">
        <v>0</v>
      </c>
      <c r="H13" s="12">
        <f t="shared" si="1"/>
        <v>98</v>
      </c>
      <c r="I13" s="10">
        <v>98</v>
      </c>
      <c r="J13" s="10">
        <v>0</v>
      </c>
    </row>
    <row r="14" ht="27" customHeight="1" spans="1:10">
      <c r="A14" s="9"/>
      <c r="B14" s="10">
        <v>6</v>
      </c>
      <c r="C14" s="11" t="s">
        <v>20</v>
      </c>
      <c r="D14" s="11"/>
      <c r="E14" s="12">
        <f t="shared" si="0"/>
        <v>51.5</v>
      </c>
      <c r="F14" s="10">
        <f>51.5</f>
        <v>51.5</v>
      </c>
      <c r="G14" s="10">
        <v>0</v>
      </c>
      <c r="H14" s="12">
        <f t="shared" si="1"/>
        <v>13.24</v>
      </c>
      <c r="I14" s="10">
        <v>13.24</v>
      </c>
      <c r="J14" s="10">
        <v>0</v>
      </c>
    </row>
    <row r="15" ht="27" customHeight="1" spans="1:10">
      <c r="A15" s="9"/>
      <c r="B15" s="10">
        <v>7</v>
      </c>
      <c r="C15" s="11" t="s">
        <v>21</v>
      </c>
      <c r="D15" s="11"/>
      <c r="E15" s="12">
        <f t="shared" si="0"/>
        <v>75</v>
      </c>
      <c r="F15" s="10">
        <f>75</f>
        <v>75</v>
      </c>
      <c r="G15" s="10">
        <v>0</v>
      </c>
      <c r="H15" s="12">
        <f t="shared" si="1"/>
        <v>31.7</v>
      </c>
      <c r="I15" s="10">
        <v>31.7</v>
      </c>
      <c r="J15" s="10">
        <v>0</v>
      </c>
    </row>
    <row r="16" ht="27" customHeight="1" spans="1:10">
      <c r="A16" s="9"/>
      <c r="B16" s="10">
        <v>8</v>
      </c>
      <c r="C16" s="11" t="s">
        <v>22</v>
      </c>
      <c r="D16" s="11"/>
      <c r="E16" s="12">
        <f t="shared" si="0"/>
        <v>212.27</v>
      </c>
      <c r="F16" s="10">
        <f>212.27</f>
        <v>212.27</v>
      </c>
      <c r="G16" s="10">
        <v>0</v>
      </c>
      <c r="H16" s="12">
        <f t="shared" si="1"/>
        <v>338.4</v>
      </c>
      <c r="I16" s="10">
        <v>338.4</v>
      </c>
      <c r="J16" s="10">
        <v>0</v>
      </c>
    </row>
    <row r="17" ht="27" customHeight="1" spans="1:10">
      <c r="A17" s="9"/>
      <c r="B17" s="10">
        <v>9</v>
      </c>
      <c r="C17" s="11" t="s">
        <v>23</v>
      </c>
      <c r="D17" s="11"/>
      <c r="E17" s="12">
        <f t="shared" si="0"/>
        <v>1482</v>
      </c>
      <c r="F17" s="10">
        <f>1482</f>
        <v>1482</v>
      </c>
      <c r="G17" s="10">
        <v>0</v>
      </c>
      <c r="H17" s="12">
        <f t="shared" si="1"/>
        <v>950</v>
      </c>
      <c r="I17" s="10">
        <v>950</v>
      </c>
      <c r="J17" s="10">
        <v>0</v>
      </c>
    </row>
    <row r="18" ht="27" customHeight="1" spans="1:10">
      <c r="A18" s="9"/>
      <c r="B18" s="10">
        <v>10</v>
      </c>
      <c r="C18" s="11" t="s">
        <v>24</v>
      </c>
      <c r="D18" s="11"/>
      <c r="E18" s="12">
        <f t="shared" si="0"/>
        <v>1.17</v>
      </c>
      <c r="F18" s="10">
        <f>1.17</f>
        <v>1.17</v>
      </c>
      <c r="G18" s="10">
        <v>0</v>
      </c>
      <c r="H18" s="12">
        <f t="shared" si="1"/>
        <v>1.1</v>
      </c>
      <c r="I18" s="10">
        <v>1.1</v>
      </c>
      <c r="J18" s="10">
        <v>0</v>
      </c>
    </row>
    <row r="19" ht="27" customHeight="1" spans="1:10">
      <c r="A19" s="9"/>
      <c r="B19" s="10">
        <v>11</v>
      </c>
      <c r="C19" s="11" t="s">
        <v>25</v>
      </c>
      <c r="D19" s="11"/>
      <c r="E19" s="12">
        <f t="shared" si="0"/>
        <v>504.5</v>
      </c>
      <c r="F19" s="10">
        <v>504.5</v>
      </c>
      <c r="G19" s="10">
        <v>0</v>
      </c>
      <c r="H19" s="12">
        <f t="shared" si="1"/>
        <v>496.1</v>
      </c>
      <c r="I19" s="10">
        <v>496.1</v>
      </c>
      <c r="J19" s="10">
        <v>0</v>
      </c>
    </row>
    <row r="20" ht="27" customHeight="1" spans="1:10">
      <c r="A20" s="9"/>
      <c r="B20" s="10">
        <v>12</v>
      </c>
      <c r="C20" s="11" t="s">
        <v>26</v>
      </c>
      <c r="D20" s="11"/>
      <c r="E20" s="12">
        <f t="shared" si="0"/>
        <v>317</v>
      </c>
      <c r="F20" s="10">
        <v>317</v>
      </c>
      <c r="G20" s="10">
        <v>0</v>
      </c>
      <c r="H20" s="12">
        <f t="shared" si="1"/>
        <v>291.59</v>
      </c>
      <c r="I20" s="10">
        <v>291.59</v>
      </c>
      <c r="J20" s="10">
        <v>0</v>
      </c>
    </row>
    <row r="21" ht="27" customHeight="1" spans="1:10">
      <c r="A21" s="9"/>
      <c r="B21" s="10">
        <v>13</v>
      </c>
      <c r="C21" s="11" t="s">
        <v>27</v>
      </c>
      <c r="D21" s="11"/>
      <c r="E21" s="12">
        <f t="shared" si="0"/>
        <v>45</v>
      </c>
      <c r="F21" s="12">
        <v>45</v>
      </c>
      <c r="G21" s="10">
        <v>0</v>
      </c>
      <c r="H21" s="12">
        <f t="shared" si="1"/>
        <v>10.12</v>
      </c>
      <c r="I21" s="10">
        <v>10.12</v>
      </c>
      <c r="J21" s="10">
        <v>0</v>
      </c>
    </row>
    <row r="22" ht="27" customHeight="1" spans="1:10">
      <c r="A22" s="9"/>
      <c r="B22" s="10">
        <v>14</v>
      </c>
      <c r="C22" s="11" t="s">
        <v>28</v>
      </c>
      <c r="D22" s="11"/>
      <c r="E22" s="12">
        <f t="shared" si="0"/>
        <v>136.7</v>
      </c>
      <c r="F22" s="12">
        <v>136.7</v>
      </c>
      <c r="G22" s="10">
        <v>0</v>
      </c>
      <c r="H22" s="12">
        <f t="shared" si="1"/>
        <v>136.15</v>
      </c>
      <c r="I22" s="10">
        <v>136.15</v>
      </c>
      <c r="J22" s="10">
        <v>0</v>
      </c>
    </row>
    <row r="23" ht="21.95" customHeight="1" spans="1:10">
      <c r="A23" s="9"/>
      <c r="B23" s="10">
        <v>15</v>
      </c>
      <c r="C23" s="11" t="s">
        <v>29</v>
      </c>
      <c r="D23" s="11"/>
      <c r="E23" s="12">
        <f t="shared" si="0"/>
        <v>265</v>
      </c>
      <c r="F23" s="13">
        <f>265</f>
        <v>265</v>
      </c>
      <c r="G23" s="10">
        <v>0</v>
      </c>
      <c r="H23" s="12">
        <f t="shared" si="1"/>
        <v>278.75</v>
      </c>
      <c r="I23" s="14">
        <f>260.05+18.7</f>
        <v>278.75</v>
      </c>
      <c r="J23" s="10">
        <v>0</v>
      </c>
    </row>
    <row r="24" ht="25" customHeight="1" spans="1:10">
      <c r="A24" s="9"/>
      <c r="B24" s="10">
        <v>16</v>
      </c>
      <c r="C24" s="11" t="s">
        <v>30</v>
      </c>
      <c r="D24" s="11"/>
      <c r="E24" s="12">
        <f t="shared" si="0"/>
        <v>23</v>
      </c>
      <c r="F24" s="13">
        <v>23</v>
      </c>
      <c r="G24" s="10">
        <v>0</v>
      </c>
      <c r="H24" s="12">
        <f t="shared" si="1"/>
        <v>20</v>
      </c>
      <c r="I24" s="14">
        <v>20</v>
      </c>
      <c r="J24" s="10">
        <v>0</v>
      </c>
    </row>
    <row r="25" ht="29" customHeight="1" spans="1:10">
      <c r="A25" s="9"/>
      <c r="B25" s="10">
        <v>17</v>
      </c>
      <c r="C25" s="11" t="s">
        <v>31</v>
      </c>
      <c r="D25" s="11"/>
      <c r="E25" s="12">
        <f t="shared" si="0"/>
        <v>790.7</v>
      </c>
      <c r="F25" s="13">
        <f>790.7</f>
        <v>790.7</v>
      </c>
      <c r="G25" s="10">
        <v>0</v>
      </c>
      <c r="H25" s="12">
        <f t="shared" si="1"/>
        <v>665.41</v>
      </c>
      <c r="I25" s="14">
        <v>665.41</v>
      </c>
      <c r="J25" s="10">
        <v>0</v>
      </c>
    </row>
    <row r="26" ht="29" customHeight="1" spans="1:10">
      <c r="A26" s="9"/>
      <c r="B26" s="10">
        <v>18</v>
      </c>
      <c r="C26" s="11" t="s">
        <v>32</v>
      </c>
      <c r="D26" s="11"/>
      <c r="E26" s="12">
        <f t="shared" si="0"/>
        <v>0</v>
      </c>
      <c r="F26" s="13">
        <v>0</v>
      </c>
      <c r="G26" s="10">
        <v>0</v>
      </c>
      <c r="H26" s="12">
        <f t="shared" si="1"/>
        <v>114</v>
      </c>
      <c r="I26" s="14">
        <v>114</v>
      </c>
      <c r="J26" s="10">
        <v>0</v>
      </c>
    </row>
    <row r="27" ht="21.95" customHeight="1" spans="1:10">
      <c r="A27" s="9"/>
      <c r="B27" s="10" t="s">
        <v>33</v>
      </c>
      <c r="C27" s="10"/>
      <c r="D27" s="10"/>
      <c r="E27" s="14">
        <f t="shared" ref="E27:J27" si="2">SUM(E8:E26)</f>
        <v>8102.05</v>
      </c>
      <c r="F27" s="14">
        <f t="shared" si="2"/>
        <v>8102.05</v>
      </c>
      <c r="G27" s="14">
        <f t="shared" si="2"/>
        <v>0</v>
      </c>
      <c r="H27" s="14">
        <f t="shared" si="2"/>
        <v>8407.79</v>
      </c>
      <c r="I27" s="14">
        <f t="shared" si="2"/>
        <v>8407.79</v>
      </c>
      <c r="J27" s="20">
        <f t="shared" si="2"/>
        <v>0</v>
      </c>
    </row>
    <row r="28" ht="28" customHeight="1" spans="1:10">
      <c r="A28" s="9" t="s">
        <v>34</v>
      </c>
      <c r="B28" s="10" t="s">
        <v>35</v>
      </c>
      <c r="C28" s="10"/>
      <c r="D28" s="10"/>
      <c r="E28" s="10" t="s">
        <v>36</v>
      </c>
      <c r="F28" s="10"/>
      <c r="G28" s="10"/>
      <c r="H28" s="10"/>
      <c r="I28" s="10"/>
      <c r="J28" s="19"/>
    </row>
    <row r="29" ht="79" customHeight="1" spans="1:10">
      <c r="A29" s="9"/>
      <c r="B29" s="11" t="s">
        <v>37</v>
      </c>
      <c r="C29" s="11"/>
      <c r="D29" s="11"/>
      <c r="E29" s="11" t="s">
        <v>38</v>
      </c>
      <c r="F29" s="11"/>
      <c r="G29" s="11"/>
      <c r="H29" s="11"/>
      <c r="I29" s="11"/>
      <c r="J29" s="21"/>
    </row>
    <row r="30" ht="42" customHeight="1" spans="1:10">
      <c r="A30" s="9"/>
      <c r="B30" s="11" t="s">
        <v>39</v>
      </c>
      <c r="C30" s="11"/>
      <c r="D30" s="11"/>
      <c r="E30" s="11" t="s">
        <v>40</v>
      </c>
      <c r="F30" s="11"/>
      <c r="G30" s="11"/>
      <c r="H30" s="11"/>
      <c r="I30" s="11"/>
      <c r="J30" s="21"/>
    </row>
    <row r="31" ht="58" customHeight="1" spans="1:10">
      <c r="A31" s="9"/>
      <c r="B31" s="11" t="s">
        <v>41</v>
      </c>
      <c r="C31" s="11"/>
      <c r="D31" s="11"/>
      <c r="E31" s="11" t="s">
        <v>42</v>
      </c>
      <c r="F31" s="11"/>
      <c r="G31" s="11"/>
      <c r="H31" s="11"/>
      <c r="I31" s="11"/>
      <c r="J31" s="21"/>
    </row>
    <row r="32" ht="54" customHeight="1" spans="1:10">
      <c r="A32" s="9"/>
      <c r="B32" s="11" t="s">
        <v>43</v>
      </c>
      <c r="C32" s="11"/>
      <c r="D32" s="11"/>
      <c r="E32" s="11" t="s">
        <v>44</v>
      </c>
      <c r="F32" s="11"/>
      <c r="G32" s="11"/>
      <c r="H32" s="11"/>
      <c r="I32" s="11"/>
      <c r="J32" s="21"/>
    </row>
    <row r="33" ht="47" customHeight="1" spans="1:10">
      <c r="A33" s="9"/>
      <c r="B33" s="11" t="s">
        <v>45</v>
      </c>
      <c r="C33" s="11"/>
      <c r="D33" s="11"/>
      <c r="E33" s="11" t="s">
        <v>46</v>
      </c>
      <c r="F33" s="11"/>
      <c r="G33" s="11"/>
      <c r="H33" s="11"/>
      <c r="I33" s="11"/>
      <c r="J33" s="21"/>
    </row>
    <row r="34" ht="50" customHeight="1" spans="1:10">
      <c r="A34" s="9"/>
      <c r="B34" s="11" t="s">
        <v>47</v>
      </c>
      <c r="C34" s="11"/>
      <c r="D34" s="11"/>
      <c r="E34" s="11" t="s">
        <v>48</v>
      </c>
      <c r="F34" s="11"/>
      <c r="G34" s="11"/>
      <c r="H34" s="11"/>
      <c r="I34" s="11"/>
      <c r="J34" s="21"/>
    </row>
    <row r="35" ht="57" customHeight="1" spans="1:10">
      <c r="A35" s="9"/>
      <c r="B35" s="11" t="s">
        <v>49</v>
      </c>
      <c r="C35" s="11"/>
      <c r="D35" s="11"/>
      <c r="E35" s="11" t="s">
        <v>50</v>
      </c>
      <c r="F35" s="11"/>
      <c r="G35" s="11"/>
      <c r="H35" s="11"/>
      <c r="I35" s="11"/>
      <c r="J35" s="21"/>
    </row>
    <row r="36" ht="33" customHeight="1" spans="1:10">
      <c r="A36" s="9"/>
      <c r="B36" s="11" t="s">
        <v>51</v>
      </c>
      <c r="C36" s="11"/>
      <c r="D36" s="11"/>
      <c r="E36" s="11" t="s">
        <v>52</v>
      </c>
      <c r="F36" s="11"/>
      <c r="G36" s="11"/>
      <c r="H36" s="11"/>
      <c r="I36" s="11"/>
      <c r="J36" s="21"/>
    </row>
    <row r="37" ht="33" customHeight="1" spans="1:10">
      <c r="A37" s="9"/>
      <c r="B37" s="11" t="s">
        <v>53</v>
      </c>
      <c r="C37" s="11"/>
      <c r="D37" s="11"/>
      <c r="E37" s="11" t="s">
        <v>54</v>
      </c>
      <c r="F37" s="11"/>
      <c r="G37" s="11"/>
      <c r="H37" s="11"/>
      <c r="I37" s="11"/>
      <c r="J37" s="21"/>
    </row>
    <row r="38" ht="33" customHeight="1" spans="1:10">
      <c r="A38" s="9"/>
      <c r="B38" s="11" t="s">
        <v>55</v>
      </c>
      <c r="C38" s="11"/>
      <c r="D38" s="11"/>
      <c r="E38" s="11" t="s">
        <v>56</v>
      </c>
      <c r="F38" s="11"/>
      <c r="G38" s="11"/>
      <c r="H38" s="11"/>
      <c r="I38" s="11"/>
      <c r="J38" s="21"/>
    </row>
    <row r="39" ht="33" customHeight="1" spans="1:10">
      <c r="A39" s="9"/>
      <c r="B39" s="11" t="s">
        <v>57</v>
      </c>
      <c r="C39" s="11"/>
      <c r="D39" s="11"/>
      <c r="E39" s="11" t="s">
        <v>58</v>
      </c>
      <c r="F39" s="11"/>
      <c r="G39" s="11"/>
      <c r="H39" s="11"/>
      <c r="I39" s="11"/>
      <c r="J39" s="21"/>
    </row>
    <row r="40" ht="50" customHeight="1" spans="1:10">
      <c r="A40" s="9"/>
      <c r="B40" s="11" t="s">
        <v>59</v>
      </c>
      <c r="C40" s="11"/>
      <c r="D40" s="11"/>
      <c r="E40" s="11" t="s">
        <v>60</v>
      </c>
      <c r="F40" s="11"/>
      <c r="G40" s="11"/>
      <c r="H40" s="11"/>
      <c r="I40" s="11"/>
      <c r="J40" s="21"/>
    </row>
    <row r="41" ht="33" customHeight="1" spans="1:10">
      <c r="A41" s="9"/>
      <c r="B41" s="11" t="s">
        <v>61</v>
      </c>
      <c r="C41" s="11"/>
      <c r="D41" s="11"/>
      <c r="E41" s="11" t="s">
        <v>62</v>
      </c>
      <c r="F41" s="11"/>
      <c r="G41" s="11"/>
      <c r="H41" s="11"/>
      <c r="I41" s="11"/>
      <c r="J41" s="21"/>
    </row>
    <row r="42" ht="35" customHeight="1" spans="1:10">
      <c r="A42" s="9"/>
      <c r="B42" s="11" t="s">
        <v>63</v>
      </c>
      <c r="C42" s="11"/>
      <c r="D42" s="11"/>
      <c r="E42" s="11" t="s">
        <v>64</v>
      </c>
      <c r="F42" s="11"/>
      <c r="G42" s="11"/>
      <c r="H42" s="11"/>
      <c r="I42" s="11"/>
      <c r="J42" s="21"/>
    </row>
    <row r="43" ht="67.5" spans="1:10">
      <c r="A43" s="15" t="s">
        <v>65</v>
      </c>
      <c r="B43" s="16" t="s">
        <v>66</v>
      </c>
      <c r="C43" s="16"/>
      <c r="D43" s="16"/>
      <c r="E43" s="16"/>
      <c r="F43" s="16"/>
      <c r="G43" s="16"/>
      <c r="H43" s="16"/>
      <c r="I43" s="16"/>
      <c r="J43" s="22"/>
    </row>
    <row r="44" spans="1:10">
      <c r="A44" s="17" t="s">
        <v>67</v>
      </c>
      <c r="B44" s="17"/>
      <c r="C44" s="17"/>
      <c r="D44" s="17"/>
      <c r="E44" s="17"/>
      <c r="F44" s="17"/>
      <c r="G44" s="17"/>
      <c r="H44" s="17"/>
      <c r="I44" s="17"/>
      <c r="J44" s="17"/>
    </row>
  </sheetData>
  <mergeCells count="64">
    <mergeCell ref="A1:J1"/>
    <mergeCell ref="A2:J2"/>
    <mergeCell ref="A3:J3"/>
    <mergeCell ref="A4:J4"/>
    <mergeCell ref="A5:B5"/>
    <mergeCell ref="C5:J5"/>
    <mergeCell ref="E6:G6"/>
    <mergeCell ref="H6:J6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B27:D27"/>
    <mergeCell ref="B28:D28"/>
    <mergeCell ref="E28:J28"/>
    <mergeCell ref="B29:D29"/>
    <mergeCell ref="E29:J29"/>
    <mergeCell ref="B30:D30"/>
    <mergeCell ref="E30:J30"/>
    <mergeCell ref="B31:D31"/>
    <mergeCell ref="E31:J31"/>
    <mergeCell ref="B32:D32"/>
    <mergeCell ref="E32:J32"/>
    <mergeCell ref="B33:D33"/>
    <mergeCell ref="E33:J33"/>
    <mergeCell ref="B34:D34"/>
    <mergeCell ref="E34:J34"/>
    <mergeCell ref="B35:D35"/>
    <mergeCell ref="E35:J35"/>
    <mergeCell ref="B36:D36"/>
    <mergeCell ref="E36:J36"/>
    <mergeCell ref="B37:D37"/>
    <mergeCell ref="E37:J37"/>
    <mergeCell ref="B38:D38"/>
    <mergeCell ref="E38:J38"/>
    <mergeCell ref="B39:D39"/>
    <mergeCell ref="E39:J39"/>
    <mergeCell ref="B40:D40"/>
    <mergeCell ref="E40:J40"/>
    <mergeCell ref="B41:D41"/>
    <mergeCell ref="E41:J41"/>
    <mergeCell ref="B42:D42"/>
    <mergeCell ref="E42:J42"/>
    <mergeCell ref="B43:J43"/>
    <mergeCell ref="A44:J44"/>
    <mergeCell ref="A6:A27"/>
    <mergeCell ref="A28:A42"/>
    <mergeCell ref="B6:B7"/>
    <mergeCell ref="C6:D7"/>
  </mergeCells>
  <printOptions horizontalCentered="1" gridLines="1"/>
  <pageMargins left="0.354330708661417" right="0.354330708661417" top="0.590551181102362" bottom="0.590551181102362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00</cp:lastModifiedBy>
  <dcterms:created xsi:type="dcterms:W3CDTF">2020-03-13T22:56:00Z</dcterms:created>
  <cp:lastPrinted>2020-12-09T01:00:00Z</cp:lastPrinted>
  <dcterms:modified xsi:type="dcterms:W3CDTF">2024-05-17T02:23:58Z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D0A08E61845841EC95676334B9A1B151</vt:lpwstr>
  </property>
</Properties>
</file>